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rejestr_wyborcow_20170411_1057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<sst xmlns="http://schemas.openxmlformats.org/spreadsheetml/2006/main" count="73" uniqueCount="73">
  <si>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</si>
  <si>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</si>
  <si>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</si>
  <si>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</si>
  <si>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</si>
  <si>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</si>
  <si>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</si>
  <si>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</si>
  <si>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</si>
  <si>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</si>
  <si>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</si>
  <si>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</si>
  <si>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</si>
  <si>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</si>
  <si>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</si>
  <si>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</si>
  <si>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</si>
  <si>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częstochowski</t>
  </si>
  <si>
    <t>gm. Blachownia</t>
  </si>
  <si>
    <t>gm. Dąbrowa Zielona</t>
  </si>
  <si>
    <t>gm. Janów</t>
  </si>
  <si>
    <t>gm. Kamienica Polska</t>
  </si>
  <si>
    <t>gm. Kłomnice</t>
  </si>
  <si>
    <t>gm. Koniecpol</t>
  </si>
  <si>
    <t>gm. Konopiska</t>
  </si>
  <si>
    <t>gm. Kruszyna</t>
  </si>
  <si>
    <t>gm. Lelów</t>
  </si>
  <si>
    <t>gm. Mstów</t>
  </si>
  <si>
    <t>gm. Mykanów</t>
  </si>
  <si>
    <t>gm. Olsztyn</t>
  </si>
  <si>
    <t>gm. Poczesna</t>
  </si>
  <si>
    <t>gm. Przyrów</t>
  </si>
  <si>
    <t>gm. Rędziny</t>
  </si>
  <si>
    <t>gm. Starcza</t>
  </si>
  <si>
    <t>Powiat kłobucki</t>
  </si>
  <si>
    <t>gm. Kłobuck</t>
  </si>
  <si>
    <t>gm. Krzepice</t>
  </si>
  <si>
    <t>gm. Lipie</t>
  </si>
  <si>
    <t>gm. Miedźno</t>
  </si>
  <si>
    <t>gm. Opatów</t>
  </si>
  <si>
    <t>gm. Panki</t>
  </si>
  <si>
    <t>gm. Popów</t>
  </si>
  <si>
    <t>gm. Przystajń</t>
  </si>
  <si>
    <t>gm. Wręczyca Wielka</t>
  </si>
  <si>
    <t>Powiat lubliniecki</t>
  </si>
  <si>
    <t>m. Lubliniec</t>
  </si>
  <si>
    <t>gm. Boronów</t>
  </si>
  <si>
    <t>gm. Ciasna</t>
  </si>
  <si>
    <t>gm. Herby</t>
  </si>
  <si>
    <t>gm. Kochanowice</t>
  </si>
  <si>
    <t>gm. Koszęcin</t>
  </si>
  <si>
    <t>gm. Pawonków</t>
  </si>
  <si>
    <t>gm. Woźniki</t>
  </si>
  <si>
    <t>Powiat myszkowski</t>
  </si>
  <si>
    <t>m. Myszków</t>
  </si>
  <si>
    <t>gm. Koziegłowy</t>
  </si>
  <si>
    <t>gm. Niegowa</t>
  </si>
  <si>
    <t>gm. Poraj</t>
  </si>
  <si>
    <t>gm. Żarki</t>
  </si>
  <si>
    <t>Powiat zawierciański</t>
  </si>
  <si>
    <t>m. Poręba</t>
  </si>
  <si>
    <t>m. Zawiercie</t>
  </si>
  <si>
    <t>gm. Irządze</t>
  </si>
  <si>
    <t>gm. Kroczyce</t>
  </si>
  <si>
    <t>gm. Łazy</t>
  </si>
  <si>
    <t>gm. Ogrodzieniec</t>
  </si>
  <si>
    <t>gm. Pilica</t>
  </si>
  <si>
    <t>gm. Szczekociny</t>
  </si>
  <si>
    <t>gm. Włodowice</t>
  </si>
  <si>
    <t>gm. Żarnowiec</t>
  </si>
  <si>
    <t>Miasto na prawach powiatu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</si>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</sst>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3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27">
      <selection activeCell="B1" sqref="B1:B16384"/>
    </sheetView>
  </sheetViews>
  <sheetFormatPr defaultColWidth="9.140625" defaultRowHeight="15"/>
  <cols>
    <col min="2" max="2" width="20.28125" style="7" customWidth="1"/>
    <col min="3" max="3" width="13.421875" style="0" customWidth="1"/>
    <col min="4" max="4" width="14.00390625" style="0" customWidth="1"/>
    <col min="5" max="6" width="15.28125" style="0" customWidth="1"/>
    <col min="7" max="7" width="15.140625" style="0" customWidth="1"/>
    <col min="8" max="8" width="13.8515625" style="0" customWidth="1"/>
    <col min="9" max="9" width="11.57421875" style="0" customWidth="1"/>
    <col min="10" max="10" width="11.8515625" style="0" customWidth="1"/>
    <col min="11" max="11" width="13.00390625" style="0" customWidth="1"/>
    <col min="12" max="12" width="12.421875" style="0" customWidth="1"/>
    <col min="13" max="13" width="14.28125" style="0" customWidth="1"/>
    <col min="14" max="14" width="11.140625" style="0" customWidth="1"/>
    <col min="15" max="15" width="11.57421875" style="0" customWidth="1"/>
    <col min="16" max="16" width="11.140625" style="0" customWidth="1"/>
    <col min="17" max="17" width="19.00390625" style="0" customWidth="1"/>
  </cols>
  <sheetData>
    <row r="1" spans="1:17" ht="10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5">
      <c r="A2" s="4" t="s">
        <v>17</v>
      </c>
      <c r="B2" s="5"/>
      <c r="C2" s="4">
        <v>135141</v>
      </c>
      <c r="D2" s="4">
        <v>111582</v>
      </c>
      <c r="E2" s="4">
        <v>110537</v>
      </c>
      <c r="F2" s="4">
        <v>1045</v>
      </c>
      <c r="G2" s="4">
        <v>1045</v>
      </c>
      <c r="H2" s="4">
        <v>938</v>
      </c>
      <c r="I2" s="4">
        <v>1</v>
      </c>
      <c r="J2" s="4">
        <v>106</v>
      </c>
      <c r="K2" s="4">
        <v>1</v>
      </c>
      <c r="L2" s="4">
        <v>788</v>
      </c>
      <c r="M2" s="4">
        <v>311</v>
      </c>
      <c r="N2" s="4">
        <v>371</v>
      </c>
      <c r="O2" s="4">
        <v>106</v>
      </c>
      <c r="P2" s="4">
        <v>1</v>
      </c>
      <c r="Q2" s="4">
        <v>0</v>
      </c>
    </row>
    <row r="3" spans="1:17" ht="15">
      <c r="A3" s="2" t="str">
        <f>"240401"</f>
        <v>240401</v>
      </c>
      <c r="B3" s="6" t="s">
        <v>18</v>
      </c>
      <c r="C3" s="2">
        <v>12804</v>
      </c>
      <c r="D3" s="2">
        <v>10693</v>
      </c>
      <c r="E3" s="2">
        <v>10636</v>
      </c>
      <c r="F3" s="2">
        <v>57</v>
      </c>
      <c r="G3" s="2">
        <v>57</v>
      </c>
      <c r="H3" s="2">
        <v>53</v>
      </c>
      <c r="I3" s="2">
        <v>0</v>
      </c>
      <c r="J3" s="2">
        <v>4</v>
      </c>
      <c r="K3" s="2">
        <v>0</v>
      </c>
      <c r="L3" s="2">
        <v>97</v>
      </c>
      <c r="M3" s="2">
        <v>53</v>
      </c>
      <c r="N3" s="2">
        <v>40</v>
      </c>
      <c r="O3" s="2">
        <v>4</v>
      </c>
      <c r="P3" s="2">
        <v>0</v>
      </c>
      <c r="Q3" s="2">
        <v>0</v>
      </c>
    </row>
    <row r="4" spans="1:17" ht="15">
      <c r="A4" s="2" t="str">
        <f>"240402"</f>
        <v>240402</v>
      </c>
      <c r="B4" s="6" t="s">
        <v>19</v>
      </c>
      <c r="C4" s="2">
        <v>3978</v>
      </c>
      <c r="D4" s="2">
        <v>3372</v>
      </c>
      <c r="E4" s="2">
        <v>3282</v>
      </c>
      <c r="F4" s="2">
        <v>90</v>
      </c>
      <c r="G4" s="2">
        <v>90</v>
      </c>
      <c r="H4" s="2">
        <v>87</v>
      </c>
      <c r="I4" s="2">
        <v>0</v>
      </c>
      <c r="J4" s="2">
        <v>3</v>
      </c>
      <c r="K4" s="2">
        <v>0</v>
      </c>
      <c r="L4" s="2">
        <v>24</v>
      </c>
      <c r="M4" s="2">
        <v>10</v>
      </c>
      <c r="N4" s="2">
        <v>11</v>
      </c>
      <c r="O4" s="2">
        <v>3</v>
      </c>
      <c r="P4" s="2">
        <v>0</v>
      </c>
      <c r="Q4" s="2">
        <v>0</v>
      </c>
    </row>
    <row r="5" spans="1:17" ht="15">
      <c r="A5" s="2" t="str">
        <f>"240403"</f>
        <v>240403</v>
      </c>
      <c r="B5" s="6" t="s">
        <v>20</v>
      </c>
      <c r="C5" s="2">
        <v>6010</v>
      </c>
      <c r="D5" s="2">
        <v>4955</v>
      </c>
      <c r="E5" s="2">
        <v>4840</v>
      </c>
      <c r="F5" s="2">
        <v>115</v>
      </c>
      <c r="G5" s="2">
        <v>115</v>
      </c>
      <c r="H5" s="2">
        <v>108</v>
      </c>
      <c r="I5" s="2">
        <v>0</v>
      </c>
      <c r="J5" s="2">
        <v>7</v>
      </c>
      <c r="K5" s="2">
        <v>0</v>
      </c>
      <c r="L5" s="2">
        <v>34</v>
      </c>
      <c r="M5" s="2">
        <v>12</v>
      </c>
      <c r="N5" s="2">
        <v>15</v>
      </c>
      <c r="O5" s="2">
        <v>7</v>
      </c>
      <c r="P5" s="2">
        <v>0</v>
      </c>
      <c r="Q5" s="2">
        <v>0</v>
      </c>
    </row>
    <row r="6" spans="1:17" ht="15">
      <c r="A6" s="2" t="str">
        <f>"240404"</f>
        <v>240404</v>
      </c>
      <c r="B6" s="6" t="s">
        <v>21</v>
      </c>
      <c r="C6" s="2">
        <v>5515</v>
      </c>
      <c r="D6" s="2">
        <v>4574</v>
      </c>
      <c r="E6" s="2">
        <v>4537</v>
      </c>
      <c r="F6" s="2">
        <v>37</v>
      </c>
      <c r="G6" s="2">
        <v>37</v>
      </c>
      <c r="H6" s="2">
        <v>35</v>
      </c>
      <c r="I6" s="2">
        <v>0</v>
      </c>
      <c r="J6" s="2">
        <v>2</v>
      </c>
      <c r="K6" s="2">
        <v>0</v>
      </c>
      <c r="L6" s="2">
        <v>29</v>
      </c>
      <c r="M6" s="2">
        <v>9</v>
      </c>
      <c r="N6" s="2">
        <v>18</v>
      </c>
      <c r="O6" s="2">
        <v>2</v>
      </c>
      <c r="P6" s="2">
        <v>0</v>
      </c>
      <c r="Q6" s="2">
        <v>0</v>
      </c>
    </row>
    <row r="7" spans="1:17" ht="15">
      <c r="A7" s="2" t="str">
        <f>"240405"</f>
        <v>240405</v>
      </c>
      <c r="B7" s="6" t="s">
        <v>22</v>
      </c>
      <c r="C7" s="2">
        <v>13545</v>
      </c>
      <c r="D7" s="2">
        <v>11331</v>
      </c>
      <c r="E7" s="2">
        <v>11264</v>
      </c>
      <c r="F7" s="2">
        <v>67</v>
      </c>
      <c r="G7" s="2">
        <v>67</v>
      </c>
      <c r="H7" s="2">
        <v>57</v>
      </c>
      <c r="I7" s="2">
        <v>0</v>
      </c>
      <c r="J7" s="2">
        <v>10</v>
      </c>
      <c r="K7" s="2">
        <v>0</v>
      </c>
      <c r="L7" s="2">
        <v>60</v>
      </c>
      <c r="M7" s="2">
        <v>27</v>
      </c>
      <c r="N7" s="2">
        <v>23</v>
      </c>
      <c r="O7" s="2">
        <v>10</v>
      </c>
      <c r="P7" s="2">
        <v>0</v>
      </c>
      <c r="Q7" s="2">
        <v>0</v>
      </c>
    </row>
    <row r="8" spans="1:17" ht="15">
      <c r="A8" s="2" t="str">
        <f>"240406"</f>
        <v>240406</v>
      </c>
      <c r="B8" s="6" t="s">
        <v>23</v>
      </c>
      <c r="C8" s="2">
        <v>9769</v>
      </c>
      <c r="D8" s="2">
        <v>8198</v>
      </c>
      <c r="E8" s="2">
        <v>8166</v>
      </c>
      <c r="F8" s="2">
        <v>32</v>
      </c>
      <c r="G8" s="2">
        <v>31</v>
      </c>
      <c r="H8" s="2">
        <v>22</v>
      </c>
      <c r="I8" s="2">
        <v>0</v>
      </c>
      <c r="J8" s="2">
        <v>9</v>
      </c>
      <c r="K8" s="2">
        <v>1</v>
      </c>
      <c r="L8" s="2">
        <v>58</v>
      </c>
      <c r="M8" s="2">
        <v>12</v>
      </c>
      <c r="N8" s="2">
        <v>37</v>
      </c>
      <c r="O8" s="2">
        <v>9</v>
      </c>
      <c r="P8" s="2">
        <v>0</v>
      </c>
      <c r="Q8" s="2">
        <v>0</v>
      </c>
    </row>
    <row r="9" spans="1:17" ht="15">
      <c r="A9" s="2" t="str">
        <f>"240407"</f>
        <v>240407</v>
      </c>
      <c r="B9" s="6" t="s">
        <v>24</v>
      </c>
      <c r="C9" s="2">
        <v>10673</v>
      </c>
      <c r="D9" s="2">
        <v>8792</v>
      </c>
      <c r="E9" s="2">
        <v>8746</v>
      </c>
      <c r="F9" s="2">
        <v>46</v>
      </c>
      <c r="G9" s="2">
        <v>46</v>
      </c>
      <c r="H9" s="2">
        <v>29</v>
      </c>
      <c r="I9" s="2">
        <v>0</v>
      </c>
      <c r="J9" s="2">
        <v>17</v>
      </c>
      <c r="K9" s="2">
        <v>0</v>
      </c>
      <c r="L9" s="2">
        <v>62</v>
      </c>
      <c r="M9" s="2">
        <v>16</v>
      </c>
      <c r="N9" s="2">
        <v>29</v>
      </c>
      <c r="O9" s="2">
        <v>17</v>
      </c>
      <c r="P9" s="2">
        <v>0</v>
      </c>
      <c r="Q9" s="2">
        <v>0</v>
      </c>
    </row>
    <row r="10" spans="1:17" ht="15">
      <c r="A10" s="2" t="str">
        <f>"240408"</f>
        <v>240408</v>
      </c>
      <c r="B10" s="6" t="s">
        <v>25</v>
      </c>
      <c r="C10" s="2">
        <v>4902</v>
      </c>
      <c r="D10" s="2">
        <v>4032</v>
      </c>
      <c r="E10" s="2">
        <v>3958</v>
      </c>
      <c r="F10" s="2">
        <v>74</v>
      </c>
      <c r="G10" s="2">
        <v>74</v>
      </c>
      <c r="H10" s="2">
        <v>60</v>
      </c>
      <c r="I10" s="2">
        <v>0</v>
      </c>
      <c r="J10" s="2">
        <v>14</v>
      </c>
      <c r="K10" s="2">
        <v>0</v>
      </c>
      <c r="L10" s="2">
        <v>30</v>
      </c>
      <c r="M10" s="2">
        <v>10</v>
      </c>
      <c r="N10" s="2">
        <v>6</v>
      </c>
      <c r="O10" s="2">
        <v>14</v>
      </c>
      <c r="P10" s="2">
        <v>0</v>
      </c>
      <c r="Q10" s="2">
        <v>0</v>
      </c>
    </row>
    <row r="11" spans="1:17" ht="15">
      <c r="A11" s="2" t="str">
        <f>"240409"</f>
        <v>240409</v>
      </c>
      <c r="B11" s="6" t="s">
        <v>26</v>
      </c>
      <c r="C11" s="2">
        <v>4980</v>
      </c>
      <c r="D11" s="2">
        <v>4130</v>
      </c>
      <c r="E11" s="2">
        <v>4067</v>
      </c>
      <c r="F11" s="2">
        <v>63</v>
      </c>
      <c r="G11" s="2">
        <v>63</v>
      </c>
      <c r="H11" s="2">
        <v>61</v>
      </c>
      <c r="I11" s="2">
        <v>0</v>
      </c>
      <c r="J11" s="2">
        <v>2</v>
      </c>
      <c r="K11" s="2">
        <v>0</v>
      </c>
      <c r="L11" s="2">
        <v>67</v>
      </c>
      <c r="M11" s="2">
        <v>50</v>
      </c>
      <c r="N11" s="2">
        <v>15</v>
      </c>
      <c r="O11" s="2">
        <v>2</v>
      </c>
      <c r="P11" s="2">
        <v>0</v>
      </c>
      <c r="Q11" s="2">
        <v>0</v>
      </c>
    </row>
    <row r="12" spans="1:17" ht="15">
      <c r="A12" s="2" t="str">
        <f>"240410"</f>
        <v>240410</v>
      </c>
      <c r="B12" s="6" t="s">
        <v>27</v>
      </c>
      <c r="C12" s="2">
        <v>10862</v>
      </c>
      <c r="D12" s="2">
        <v>8850</v>
      </c>
      <c r="E12" s="2">
        <v>8711</v>
      </c>
      <c r="F12" s="2">
        <v>139</v>
      </c>
      <c r="G12" s="2">
        <v>139</v>
      </c>
      <c r="H12" s="2">
        <v>122</v>
      </c>
      <c r="I12" s="2">
        <v>0</v>
      </c>
      <c r="J12" s="2">
        <v>17</v>
      </c>
      <c r="K12" s="2">
        <v>0</v>
      </c>
      <c r="L12" s="2">
        <v>57</v>
      </c>
      <c r="M12" s="2">
        <v>22</v>
      </c>
      <c r="N12" s="2">
        <v>18</v>
      </c>
      <c r="O12" s="2">
        <v>17</v>
      </c>
      <c r="P12" s="2">
        <v>0</v>
      </c>
      <c r="Q12" s="2">
        <v>0</v>
      </c>
    </row>
    <row r="13" spans="1:17" ht="15">
      <c r="A13" s="2" t="str">
        <f>"240411"</f>
        <v>240411</v>
      </c>
      <c r="B13" s="6" t="s">
        <v>28</v>
      </c>
      <c r="C13" s="2">
        <v>14895</v>
      </c>
      <c r="D13" s="2">
        <v>12044</v>
      </c>
      <c r="E13" s="2">
        <v>12002</v>
      </c>
      <c r="F13" s="2">
        <v>42</v>
      </c>
      <c r="G13" s="2">
        <v>43</v>
      </c>
      <c r="H13" s="2">
        <v>43</v>
      </c>
      <c r="I13" s="2">
        <v>0</v>
      </c>
      <c r="J13" s="2">
        <v>0</v>
      </c>
      <c r="K13" s="2">
        <v>0</v>
      </c>
      <c r="L13" s="2">
        <v>55</v>
      </c>
      <c r="M13" s="2">
        <v>20</v>
      </c>
      <c r="N13" s="2">
        <v>35</v>
      </c>
      <c r="O13" s="2">
        <v>0</v>
      </c>
      <c r="P13" s="2">
        <v>1</v>
      </c>
      <c r="Q13" s="2">
        <v>0</v>
      </c>
    </row>
    <row r="14" spans="1:17" ht="15">
      <c r="A14" s="2" t="str">
        <f>"240412"</f>
        <v>240412</v>
      </c>
      <c r="B14" s="6" t="s">
        <v>29</v>
      </c>
      <c r="C14" s="2">
        <v>8083</v>
      </c>
      <c r="D14" s="2">
        <v>6546</v>
      </c>
      <c r="E14" s="2">
        <v>6461</v>
      </c>
      <c r="F14" s="2">
        <v>85</v>
      </c>
      <c r="G14" s="2">
        <v>85</v>
      </c>
      <c r="H14" s="2">
        <v>79</v>
      </c>
      <c r="I14" s="2">
        <v>1</v>
      </c>
      <c r="J14" s="2">
        <v>5</v>
      </c>
      <c r="K14" s="2">
        <v>0</v>
      </c>
      <c r="L14" s="2">
        <v>45</v>
      </c>
      <c r="M14" s="2">
        <v>12</v>
      </c>
      <c r="N14" s="2">
        <v>28</v>
      </c>
      <c r="O14" s="2">
        <v>5</v>
      </c>
      <c r="P14" s="2">
        <v>0</v>
      </c>
      <c r="Q14" s="2">
        <v>0</v>
      </c>
    </row>
    <row r="15" spans="1:17" ht="15">
      <c r="A15" s="2" t="str">
        <f>"240413"</f>
        <v>240413</v>
      </c>
      <c r="B15" s="6" t="s">
        <v>30</v>
      </c>
      <c r="C15" s="2">
        <v>12658</v>
      </c>
      <c r="D15" s="2">
        <v>10460</v>
      </c>
      <c r="E15" s="2">
        <v>10396</v>
      </c>
      <c r="F15" s="2">
        <v>64</v>
      </c>
      <c r="G15" s="2">
        <v>64</v>
      </c>
      <c r="H15" s="2">
        <v>53</v>
      </c>
      <c r="I15" s="2">
        <v>0</v>
      </c>
      <c r="J15" s="2">
        <v>11</v>
      </c>
      <c r="K15" s="2">
        <v>0</v>
      </c>
      <c r="L15" s="2">
        <v>85</v>
      </c>
      <c r="M15" s="2">
        <v>31</v>
      </c>
      <c r="N15" s="2">
        <v>43</v>
      </c>
      <c r="O15" s="2">
        <v>11</v>
      </c>
      <c r="P15" s="2">
        <v>0</v>
      </c>
      <c r="Q15" s="2">
        <v>0</v>
      </c>
    </row>
    <row r="16" spans="1:17" ht="15">
      <c r="A16" s="2" t="str">
        <f>"240414"</f>
        <v>240414</v>
      </c>
      <c r="B16" s="6" t="s">
        <v>31</v>
      </c>
      <c r="C16" s="2">
        <v>3783</v>
      </c>
      <c r="D16" s="2">
        <v>3175</v>
      </c>
      <c r="E16" s="2">
        <v>3156</v>
      </c>
      <c r="F16" s="2">
        <v>19</v>
      </c>
      <c r="G16" s="2">
        <v>19</v>
      </c>
      <c r="H16" s="2">
        <v>19</v>
      </c>
      <c r="I16" s="2">
        <v>0</v>
      </c>
      <c r="J16" s="2">
        <v>0</v>
      </c>
      <c r="K16" s="2">
        <v>0</v>
      </c>
      <c r="L16" s="2">
        <v>35</v>
      </c>
      <c r="M16" s="2">
        <v>10</v>
      </c>
      <c r="N16" s="2">
        <v>25</v>
      </c>
      <c r="O16" s="2">
        <v>0</v>
      </c>
      <c r="P16" s="2">
        <v>0</v>
      </c>
      <c r="Q16" s="2">
        <v>0</v>
      </c>
    </row>
    <row r="17" spans="1:17" ht="15">
      <c r="A17" s="2" t="str">
        <f>"240415"</f>
        <v>240415</v>
      </c>
      <c r="B17" s="6" t="s">
        <v>32</v>
      </c>
      <c r="C17" s="2">
        <v>9860</v>
      </c>
      <c r="D17" s="2">
        <v>8142</v>
      </c>
      <c r="E17" s="2">
        <v>8077</v>
      </c>
      <c r="F17" s="2">
        <v>65</v>
      </c>
      <c r="G17" s="2">
        <v>65</v>
      </c>
      <c r="H17" s="2">
        <v>62</v>
      </c>
      <c r="I17" s="2">
        <v>0</v>
      </c>
      <c r="J17" s="2">
        <v>3</v>
      </c>
      <c r="K17" s="2">
        <v>0</v>
      </c>
      <c r="L17" s="2">
        <v>37</v>
      </c>
      <c r="M17" s="2">
        <v>14</v>
      </c>
      <c r="N17" s="2">
        <v>20</v>
      </c>
      <c r="O17" s="2">
        <v>3</v>
      </c>
      <c r="P17" s="2">
        <v>0</v>
      </c>
      <c r="Q17" s="2">
        <v>0</v>
      </c>
    </row>
    <row r="18" spans="1:17" ht="15">
      <c r="A18" s="2" t="str">
        <f>"240416"</f>
        <v>240416</v>
      </c>
      <c r="B18" s="6" t="s">
        <v>33</v>
      </c>
      <c r="C18" s="2">
        <v>2824</v>
      </c>
      <c r="D18" s="2">
        <v>2288</v>
      </c>
      <c r="E18" s="2">
        <v>2238</v>
      </c>
      <c r="F18" s="2">
        <v>50</v>
      </c>
      <c r="G18" s="2">
        <v>50</v>
      </c>
      <c r="H18" s="2">
        <v>48</v>
      </c>
      <c r="I18" s="2">
        <v>0</v>
      </c>
      <c r="J18" s="2">
        <v>2</v>
      </c>
      <c r="K18" s="2">
        <v>0</v>
      </c>
      <c r="L18" s="2">
        <v>13</v>
      </c>
      <c r="M18" s="2">
        <v>3</v>
      </c>
      <c r="N18" s="2">
        <v>8</v>
      </c>
      <c r="O18" s="2">
        <v>2</v>
      </c>
      <c r="P18" s="2">
        <v>0</v>
      </c>
      <c r="Q18" s="2">
        <v>0</v>
      </c>
    </row>
    <row r="19" spans="1:17" ht="15">
      <c r="A19" s="4" t="s">
        <v>34</v>
      </c>
      <c r="B19" s="5"/>
      <c r="C19" s="4">
        <v>85115</v>
      </c>
      <c r="D19" s="4">
        <v>69982</v>
      </c>
      <c r="E19" s="4">
        <v>69670</v>
      </c>
      <c r="F19" s="4">
        <v>312</v>
      </c>
      <c r="G19" s="4">
        <v>312</v>
      </c>
      <c r="H19" s="4">
        <v>245</v>
      </c>
      <c r="I19" s="4">
        <v>5</v>
      </c>
      <c r="J19" s="4">
        <v>62</v>
      </c>
      <c r="K19" s="4">
        <v>1</v>
      </c>
      <c r="L19" s="4">
        <v>432</v>
      </c>
      <c r="M19" s="4">
        <v>217</v>
      </c>
      <c r="N19" s="4">
        <v>153</v>
      </c>
      <c r="O19" s="4">
        <v>62</v>
      </c>
      <c r="P19" s="4">
        <v>1</v>
      </c>
      <c r="Q19" s="4">
        <v>0</v>
      </c>
    </row>
    <row r="20" spans="1:17" ht="15">
      <c r="A20" s="2" t="str">
        <f>"240601"</f>
        <v>240601</v>
      </c>
      <c r="B20" s="6" t="s">
        <v>35</v>
      </c>
      <c r="C20" s="2">
        <v>20335</v>
      </c>
      <c r="D20" s="2">
        <v>16825</v>
      </c>
      <c r="E20" s="2">
        <v>16688</v>
      </c>
      <c r="F20" s="2">
        <v>137</v>
      </c>
      <c r="G20" s="2">
        <v>137</v>
      </c>
      <c r="H20" s="2">
        <v>87</v>
      </c>
      <c r="I20" s="2">
        <v>0</v>
      </c>
      <c r="J20" s="2">
        <v>50</v>
      </c>
      <c r="K20" s="2">
        <v>1</v>
      </c>
      <c r="L20" s="2">
        <v>137</v>
      </c>
      <c r="M20" s="2">
        <v>53</v>
      </c>
      <c r="N20" s="2">
        <v>34</v>
      </c>
      <c r="O20" s="2">
        <v>50</v>
      </c>
      <c r="P20" s="2">
        <v>1</v>
      </c>
      <c r="Q20" s="2">
        <v>0</v>
      </c>
    </row>
    <row r="21" spans="1:17" ht="15">
      <c r="A21" s="2" t="str">
        <f>"240602"</f>
        <v>240602</v>
      </c>
      <c r="B21" s="6" t="s">
        <v>36</v>
      </c>
      <c r="C21" s="2">
        <v>9246</v>
      </c>
      <c r="D21" s="2">
        <v>7683</v>
      </c>
      <c r="E21" s="2">
        <v>7671</v>
      </c>
      <c r="F21" s="2">
        <v>12</v>
      </c>
      <c r="G21" s="2">
        <v>12</v>
      </c>
      <c r="H21" s="2">
        <v>10</v>
      </c>
      <c r="I21" s="2">
        <v>0</v>
      </c>
      <c r="J21" s="2">
        <v>2</v>
      </c>
      <c r="K21" s="2">
        <v>0</v>
      </c>
      <c r="L21" s="2">
        <v>52</v>
      </c>
      <c r="M21" s="2">
        <v>29</v>
      </c>
      <c r="N21" s="2">
        <v>21</v>
      </c>
      <c r="O21" s="2">
        <v>2</v>
      </c>
      <c r="P21" s="2">
        <v>0</v>
      </c>
      <c r="Q21" s="2">
        <v>0</v>
      </c>
    </row>
    <row r="22" spans="1:17" ht="15">
      <c r="A22" s="2" t="str">
        <f>"240603"</f>
        <v>240603</v>
      </c>
      <c r="B22" s="6" t="s">
        <v>37</v>
      </c>
      <c r="C22" s="2">
        <v>6346</v>
      </c>
      <c r="D22" s="2">
        <v>5266</v>
      </c>
      <c r="E22" s="2">
        <v>5239</v>
      </c>
      <c r="F22" s="2">
        <v>27</v>
      </c>
      <c r="G22" s="2">
        <v>27</v>
      </c>
      <c r="H22" s="2">
        <v>26</v>
      </c>
      <c r="I22" s="2">
        <v>0</v>
      </c>
      <c r="J22" s="2">
        <v>1</v>
      </c>
      <c r="K22" s="2">
        <v>0</v>
      </c>
      <c r="L22" s="2">
        <v>36</v>
      </c>
      <c r="M22" s="2">
        <v>16</v>
      </c>
      <c r="N22" s="2">
        <v>19</v>
      </c>
      <c r="O22" s="2">
        <v>1</v>
      </c>
      <c r="P22" s="2">
        <v>0</v>
      </c>
      <c r="Q22" s="2">
        <v>0</v>
      </c>
    </row>
    <row r="23" spans="1:17" ht="15">
      <c r="A23" s="2" t="str">
        <f>"240604"</f>
        <v>240604</v>
      </c>
      <c r="B23" s="6" t="s">
        <v>38</v>
      </c>
      <c r="C23" s="2">
        <v>7627</v>
      </c>
      <c r="D23" s="2">
        <v>6216</v>
      </c>
      <c r="E23" s="2">
        <v>6195</v>
      </c>
      <c r="F23" s="2">
        <v>21</v>
      </c>
      <c r="G23" s="2">
        <v>21</v>
      </c>
      <c r="H23" s="2">
        <v>14</v>
      </c>
      <c r="I23" s="2">
        <v>0</v>
      </c>
      <c r="J23" s="2">
        <v>7</v>
      </c>
      <c r="K23" s="2">
        <v>0</v>
      </c>
      <c r="L23" s="2">
        <v>47</v>
      </c>
      <c r="M23" s="2">
        <v>29</v>
      </c>
      <c r="N23" s="2">
        <v>11</v>
      </c>
      <c r="O23" s="2">
        <v>7</v>
      </c>
      <c r="P23" s="2">
        <v>0</v>
      </c>
      <c r="Q23" s="2">
        <v>0</v>
      </c>
    </row>
    <row r="24" spans="1:17" ht="15">
      <c r="A24" s="2" t="str">
        <f>"240605"</f>
        <v>240605</v>
      </c>
      <c r="B24" s="6" t="s">
        <v>39</v>
      </c>
      <c r="C24" s="2">
        <v>6853</v>
      </c>
      <c r="D24" s="2">
        <v>5558</v>
      </c>
      <c r="E24" s="2">
        <v>5548</v>
      </c>
      <c r="F24" s="2">
        <v>10</v>
      </c>
      <c r="G24" s="2">
        <v>10</v>
      </c>
      <c r="H24" s="2">
        <v>9</v>
      </c>
      <c r="I24" s="2">
        <v>1</v>
      </c>
      <c r="J24" s="2">
        <v>0</v>
      </c>
      <c r="K24" s="2">
        <v>0</v>
      </c>
      <c r="L24" s="2">
        <v>23</v>
      </c>
      <c r="M24" s="2">
        <v>19</v>
      </c>
      <c r="N24" s="2">
        <v>4</v>
      </c>
      <c r="O24" s="2">
        <v>0</v>
      </c>
      <c r="P24" s="2">
        <v>0</v>
      </c>
      <c r="Q24" s="2">
        <v>0</v>
      </c>
    </row>
    <row r="25" spans="1:17" ht="15">
      <c r="A25" s="2" t="str">
        <f>"240606"</f>
        <v>240606</v>
      </c>
      <c r="B25" s="6" t="s">
        <v>40</v>
      </c>
      <c r="C25" s="2">
        <v>5063</v>
      </c>
      <c r="D25" s="2">
        <v>4141</v>
      </c>
      <c r="E25" s="2">
        <v>4124</v>
      </c>
      <c r="F25" s="2">
        <v>17</v>
      </c>
      <c r="G25" s="2">
        <v>17</v>
      </c>
      <c r="H25" s="2">
        <v>16</v>
      </c>
      <c r="I25" s="2">
        <v>1</v>
      </c>
      <c r="J25" s="2">
        <v>0</v>
      </c>
      <c r="K25" s="2">
        <v>0</v>
      </c>
      <c r="L25" s="2">
        <v>25</v>
      </c>
      <c r="M25" s="2">
        <v>13</v>
      </c>
      <c r="N25" s="2">
        <v>12</v>
      </c>
      <c r="O25" s="2">
        <v>0</v>
      </c>
      <c r="P25" s="2">
        <v>0</v>
      </c>
      <c r="Q25" s="2">
        <v>0</v>
      </c>
    </row>
    <row r="26" spans="1:17" ht="15">
      <c r="A26" s="2" t="str">
        <f>"240607"</f>
        <v>240607</v>
      </c>
      <c r="B26" s="6" t="s">
        <v>41</v>
      </c>
      <c r="C26" s="2">
        <v>6004</v>
      </c>
      <c r="D26" s="2">
        <v>4923</v>
      </c>
      <c r="E26" s="2">
        <v>4891</v>
      </c>
      <c r="F26" s="2">
        <v>32</v>
      </c>
      <c r="G26" s="2">
        <v>32</v>
      </c>
      <c r="H26" s="2">
        <v>28</v>
      </c>
      <c r="I26" s="2">
        <v>3</v>
      </c>
      <c r="J26" s="2">
        <v>1</v>
      </c>
      <c r="K26" s="2">
        <v>0</v>
      </c>
      <c r="L26" s="2">
        <v>20</v>
      </c>
      <c r="M26" s="2">
        <v>8</v>
      </c>
      <c r="N26" s="2">
        <v>11</v>
      </c>
      <c r="O26" s="2">
        <v>1</v>
      </c>
      <c r="P26" s="2">
        <v>0</v>
      </c>
      <c r="Q26" s="2">
        <v>0</v>
      </c>
    </row>
    <row r="27" spans="1:17" ht="15">
      <c r="A27" s="2" t="str">
        <f>"240608"</f>
        <v>240608</v>
      </c>
      <c r="B27" s="6" t="s">
        <v>42</v>
      </c>
      <c r="C27" s="2">
        <v>5952</v>
      </c>
      <c r="D27" s="2">
        <v>4887</v>
      </c>
      <c r="E27" s="2">
        <v>4871</v>
      </c>
      <c r="F27" s="2">
        <v>16</v>
      </c>
      <c r="G27" s="2">
        <v>16</v>
      </c>
      <c r="H27" s="2">
        <v>16</v>
      </c>
      <c r="I27" s="2">
        <v>0</v>
      </c>
      <c r="J27" s="2">
        <v>0</v>
      </c>
      <c r="K27" s="2">
        <v>0</v>
      </c>
      <c r="L27" s="2">
        <v>31</v>
      </c>
      <c r="M27" s="2">
        <v>19</v>
      </c>
      <c r="N27" s="2">
        <v>12</v>
      </c>
      <c r="O27" s="2">
        <v>0</v>
      </c>
      <c r="P27" s="2">
        <v>0</v>
      </c>
      <c r="Q27" s="2">
        <v>0</v>
      </c>
    </row>
    <row r="28" spans="1:17" ht="15">
      <c r="A28" s="2" t="str">
        <f>"240609"</f>
        <v>240609</v>
      </c>
      <c r="B28" s="6" t="s">
        <v>43</v>
      </c>
      <c r="C28" s="2">
        <v>17689</v>
      </c>
      <c r="D28" s="2">
        <v>14483</v>
      </c>
      <c r="E28" s="2">
        <v>14443</v>
      </c>
      <c r="F28" s="2">
        <v>40</v>
      </c>
      <c r="G28" s="2">
        <v>40</v>
      </c>
      <c r="H28" s="2">
        <v>39</v>
      </c>
      <c r="I28" s="2">
        <v>0</v>
      </c>
      <c r="J28" s="2">
        <v>1</v>
      </c>
      <c r="K28" s="2">
        <v>0</v>
      </c>
      <c r="L28" s="2">
        <v>61</v>
      </c>
      <c r="M28" s="2">
        <v>31</v>
      </c>
      <c r="N28" s="2">
        <v>29</v>
      </c>
      <c r="O28" s="2">
        <v>1</v>
      </c>
      <c r="P28" s="2">
        <v>0</v>
      </c>
      <c r="Q28" s="2">
        <v>0</v>
      </c>
    </row>
    <row r="29" spans="1:17" ht="15">
      <c r="A29" s="4" t="s">
        <v>44</v>
      </c>
      <c r="B29" s="5"/>
      <c r="C29" s="4">
        <v>74942</v>
      </c>
      <c r="D29" s="4">
        <v>61311</v>
      </c>
      <c r="E29" s="4">
        <v>61082</v>
      </c>
      <c r="F29" s="4">
        <v>229</v>
      </c>
      <c r="G29" s="4">
        <v>229</v>
      </c>
      <c r="H29" s="4">
        <v>207</v>
      </c>
      <c r="I29" s="4">
        <v>2</v>
      </c>
      <c r="J29" s="4">
        <v>20</v>
      </c>
      <c r="K29" s="4">
        <v>0</v>
      </c>
      <c r="L29" s="4">
        <v>424</v>
      </c>
      <c r="M29" s="4">
        <v>245</v>
      </c>
      <c r="N29" s="4">
        <v>159</v>
      </c>
      <c r="O29" s="4">
        <v>20</v>
      </c>
      <c r="P29" s="4">
        <v>0</v>
      </c>
      <c r="Q29" s="4">
        <v>0</v>
      </c>
    </row>
    <row r="30" spans="1:17" ht="15">
      <c r="A30" s="2" t="str">
        <f>"240701"</f>
        <v>240701</v>
      </c>
      <c r="B30" s="6" t="s">
        <v>45</v>
      </c>
      <c r="C30" s="2">
        <v>22474</v>
      </c>
      <c r="D30" s="2">
        <v>18524</v>
      </c>
      <c r="E30" s="2">
        <v>18475</v>
      </c>
      <c r="F30" s="2">
        <v>49</v>
      </c>
      <c r="G30" s="2">
        <v>49</v>
      </c>
      <c r="H30" s="2">
        <v>38</v>
      </c>
      <c r="I30" s="2">
        <v>0</v>
      </c>
      <c r="J30" s="2">
        <v>11</v>
      </c>
      <c r="K30" s="2">
        <v>0</v>
      </c>
      <c r="L30" s="2">
        <v>229</v>
      </c>
      <c r="M30" s="2">
        <v>156</v>
      </c>
      <c r="N30" s="2">
        <v>62</v>
      </c>
      <c r="O30" s="2">
        <v>11</v>
      </c>
      <c r="P30" s="2">
        <v>0</v>
      </c>
      <c r="Q30" s="2">
        <v>0</v>
      </c>
    </row>
    <row r="31" spans="1:17" ht="15">
      <c r="A31" s="2" t="str">
        <f>"240702"</f>
        <v>240702</v>
      </c>
      <c r="B31" s="6" t="s">
        <v>46</v>
      </c>
      <c r="C31" s="2">
        <v>3373</v>
      </c>
      <c r="D31" s="2">
        <v>2778</v>
      </c>
      <c r="E31" s="2">
        <v>2751</v>
      </c>
      <c r="F31" s="2">
        <v>27</v>
      </c>
      <c r="G31" s="2">
        <v>27</v>
      </c>
      <c r="H31" s="2">
        <v>27</v>
      </c>
      <c r="I31" s="2">
        <v>0</v>
      </c>
      <c r="J31" s="2">
        <v>0</v>
      </c>
      <c r="K31" s="2">
        <v>0</v>
      </c>
      <c r="L31" s="2">
        <v>11</v>
      </c>
      <c r="M31" s="2">
        <v>6</v>
      </c>
      <c r="N31" s="2">
        <v>5</v>
      </c>
      <c r="O31" s="2">
        <v>0</v>
      </c>
      <c r="P31" s="2">
        <v>0</v>
      </c>
      <c r="Q31" s="2">
        <v>0</v>
      </c>
    </row>
    <row r="32" spans="1:17" ht="15">
      <c r="A32" s="2" t="str">
        <f>"240703"</f>
        <v>240703</v>
      </c>
      <c r="B32" s="6" t="s">
        <v>47</v>
      </c>
      <c r="C32" s="2">
        <v>7548</v>
      </c>
      <c r="D32" s="2">
        <v>6252</v>
      </c>
      <c r="E32" s="2">
        <v>6244</v>
      </c>
      <c r="F32" s="2">
        <v>8</v>
      </c>
      <c r="G32" s="2">
        <v>8</v>
      </c>
      <c r="H32" s="2">
        <v>8</v>
      </c>
      <c r="I32" s="2">
        <v>0</v>
      </c>
      <c r="J32" s="2">
        <v>0</v>
      </c>
      <c r="K32" s="2">
        <v>0</v>
      </c>
      <c r="L32" s="2">
        <v>19</v>
      </c>
      <c r="M32" s="2">
        <v>8</v>
      </c>
      <c r="N32" s="2">
        <v>11</v>
      </c>
      <c r="O32" s="2">
        <v>0</v>
      </c>
      <c r="P32" s="2">
        <v>0</v>
      </c>
      <c r="Q32" s="2">
        <v>0</v>
      </c>
    </row>
    <row r="33" spans="1:17" ht="15">
      <c r="A33" s="2" t="str">
        <f>"240704"</f>
        <v>240704</v>
      </c>
      <c r="B33" s="6" t="s">
        <v>48</v>
      </c>
      <c r="C33" s="2">
        <v>6734</v>
      </c>
      <c r="D33" s="2">
        <v>5494</v>
      </c>
      <c r="E33" s="2">
        <v>5479</v>
      </c>
      <c r="F33" s="2">
        <v>15</v>
      </c>
      <c r="G33" s="2">
        <v>15</v>
      </c>
      <c r="H33" s="2">
        <v>14</v>
      </c>
      <c r="I33" s="2">
        <v>0</v>
      </c>
      <c r="J33" s="2">
        <v>1</v>
      </c>
      <c r="K33" s="2">
        <v>0</v>
      </c>
      <c r="L33" s="2">
        <v>22</v>
      </c>
      <c r="M33" s="2">
        <v>8</v>
      </c>
      <c r="N33" s="2">
        <v>13</v>
      </c>
      <c r="O33" s="2">
        <v>1</v>
      </c>
      <c r="P33" s="2">
        <v>0</v>
      </c>
      <c r="Q33" s="2">
        <v>0</v>
      </c>
    </row>
    <row r="34" spans="1:17" ht="15">
      <c r="A34" s="2" t="str">
        <f>"240705"</f>
        <v>240705</v>
      </c>
      <c r="B34" s="6" t="s">
        <v>49</v>
      </c>
      <c r="C34" s="2">
        <v>6928</v>
      </c>
      <c r="D34" s="2">
        <v>5586</v>
      </c>
      <c r="E34" s="2">
        <v>5570</v>
      </c>
      <c r="F34" s="2">
        <v>16</v>
      </c>
      <c r="G34" s="2">
        <v>16</v>
      </c>
      <c r="H34" s="2">
        <v>13</v>
      </c>
      <c r="I34" s="2">
        <v>0</v>
      </c>
      <c r="J34" s="2">
        <v>3</v>
      </c>
      <c r="K34" s="2">
        <v>0</v>
      </c>
      <c r="L34" s="2">
        <v>19</v>
      </c>
      <c r="M34" s="2">
        <v>10</v>
      </c>
      <c r="N34" s="2">
        <v>6</v>
      </c>
      <c r="O34" s="2">
        <v>3</v>
      </c>
      <c r="P34" s="2">
        <v>0</v>
      </c>
      <c r="Q34" s="2">
        <v>0</v>
      </c>
    </row>
    <row r="35" spans="1:17" ht="15">
      <c r="A35" s="2" t="str">
        <f>"240706"</f>
        <v>240706</v>
      </c>
      <c r="B35" s="6" t="s">
        <v>50</v>
      </c>
      <c r="C35" s="2">
        <v>11752</v>
      </c>
      <c r="D35" s="2">
        <v>9522</v>
      </c>
      <c r="E35" s="2">
        <v>9464</v>
      </c>
      <c r="F35" s="2">
        <v>58</v>
      </c>
      <c r="G35" s="2">
        <v>58</v>
      </c>
      <c r="H35" s="2">
        <v>56</v>
      </c>
      <c r="I35" s="2">
        <v>0</v>
      </c>
      <c r="J35" s="2">
        <v>2</v>
      </c>
      <c r="K35" s="2">
        <v>0</v>
      </c>
      <c r="L35" s="2">
        <v>49</v>
      </c>
      <c r="M35" s="2">
        <v>28</v>
      </c>
      <c r="N35" s="2">
        <v>19</v>
      </c>
      <c r="O35" s="2">
        <v>2</v>
      </c>
      <c r="P35" s="2">
        <v>0</v>
      </c>
      <c r="Q35" s="2">
        <v>0</v>
      </c>
    </row>
    <row r="36" spans="1:17" ht="15">
      <c r="A36" s="2" t="str">
        <f>"240707"</f>
        <v>240707</v>
      </c>
      <c r="B36" s="6" t="s">
        <v>51</v>
      </c>
      <c r="C36" s="2">
        <v>6569</v>
      </c>
      <c r="D36" s="2">
        <v>5372</v>
      </c>
      <c r="E36" s="2">
        <v>5363</v>
      </c>
      <c r="F36" s="2">
        <v>9</v>
      </c>
      <c r="G36" s="2">
        <v>9</v>
      </c>
      <c r="H36" s="2">
        <v>8</v>
      </c>
      <c r="I36" s="2">
        <v>0</v>
      </c>
      <c r="J36" s="2">
        <v>1</v>
      </c>
      <c r="K36" s="2">
        <v>0</v>
      </c>
      <c r="L36" s="2">
        <v>24</v>
      </c>
      <c r="M36" s="2">
        <v>10</v>
      </c>
      <c r="N36" s="2">
        <v>13</v>
      </c>
      <c r="O36" s="2">
        <v>1</v>
      </c>
      <c r="P36" s="2">
        <v>0</v>
      </c>
      <c r="Q36" s="2">
        <v>0</v>
      </c>
    </row>
    <row r="37" spans="1:17" ht="15">
      <c r="A37" s="2" t="str">
        <f>"240708"</f>
        <v>240708</v>
      </c>
      <c r="B37" s="6" t="s">
        <v>52</v>
      </c>
      <c r="C37" s="2">
        <v>9564</v>
      </c>
      <c r="D37" s="2">
        <v>7783</v>
      </c>
      <c r="E37" s="2">
        <v>7736</v>
      </c>
      <c r="F37" s="2">
        <v>47</v>
      </c>
      <c r="G37" s="2">
        <v>47</v>
      </c>
      <c r="H37" s="2">
        <v>43</v>
      </c>
      <c r="I37" s="2">
        <v>2</v>
      </c>
      <c r="J37" s="2">
        <v>2</v>
      </c>
      <c r="K37" s="2">
        <v>0</v>
      </c>
      <c r="L37" s="2">
        <v>51</v>
      </c>
      <c r="M37" s="2">
        <v>19</v>
      </c>
      <c r="N37" s="2">
        <v>30</v>
      </c>
      <c r="O37" s="2">
        <v>2</v>
      </c>
      <c r="P37" s="2">
        <v>0</v>
      </c>
      <c r="Q37" s="2">
        <v>0</v>
      </c>
    </row>
    <row r="38" spans="1:17" ht="15">
      <c r="A38" s="4" t="s">
        <v>53</v>
      </c>
      <c r="B38" s="5"/>
      <c r="C38" s="4">
        <v>70565</v>
      </c>
      <c r="D38" s="4">
        <v>58483</v>
      </c>
      <c r="E38" s="4">
        <v>57769</v>
      </c>
      <c r="F38" s="4">
        <v>714</v>
      </c>
      <c r="G38" s="4">
        <v>714</v>
      </c>
      <c r="H38" s="4">
        <v>576</v>
      </c>
      <c r="I38" s="4">
        <v>0</v>
      </c>
      <c r="J38" s="4">
        <v>138</v>
      </c>
      <c r="K38" s="4">
        <v>0</v>
      </c>
      <c r="L38" s="4">
        <v>564</v>
      </c>
      <c r="M38" s="4">
        <v>139</v>
      </c>
      <c r="N38" s="4">
        <v>287</v>
      </c>
      <c r="O38" s="4">
        <v>138</v>
      </c>
      <c r="P38" s="4">
        <v>0</v>
      </c>
      <c r="Q38" s="4">
        <v>0</v>
      </c>
    </row>
    <row r="39" spans="1:17" ht="15">
      <c r="A39" s="2" t="str">
        <f>"240901"</f>
        <v>240901</v>
      </c>
      <c r="B39" s="6" t="s">
        <v>54</v>
      </c>
      <c r="C39" s="2">
        <v>31216</v>
      </c>
      <c r="D39" s="2">
        <v>25985</v>
      </c>
      <c r="E39" s="2">
        <v>25860</v>
      </c>
      <c r="F39" s="2">
        <v>125</v>
      </c>
      <c r="G39" s="2">
        <v>125</v>
      </c>
      <c r="H39" s="2">
        <v>78</v>
      </c>
      <c r="I39" s="2">
        <v>0</v>
      </c>
      <c r="J39" s="2">
        <v>47</v>
      </c>
      <c r="K39" s="2">
        <v>0</v>
      </c>
      <c r="L39" s="2">
        <v>225</v>
      </c>
      <c r="M39" s="2">
        <v>38</v>
      </c>
      <c r="N39" s="2">
        <v>140</v>
      </c>
      <c r="O39" s="2">
        <v>47</v>
      </c>
      <c r="P39" s="2">
        <v>0</v>
      </c>
      <c r="Q39" s="2">
        <v>0</v>
      </c>
    </row>
    <row r="40" spans="1:17" ht="15">
      <c r="A40" s="2" t="str">
        <f>"240902"</f>
        <v>240902</v>
      </c>
      <c r="B40" s="6" t="s">
        <v>55</v>
      </c>
      <c r="C40" s="2">
        <v>14314</v>
      </c>
      <c r="D40" s="2">
        <v>11947</v>
      </c>
      <c r="E40" s="2">
        <v>11820</v>
      </c>
      <c r="F40" s="2">
        <v>127</v>
      </c>
      <c r="G40" s="2">
        <v>127</v>
      </c>
      <c r="H40" s="2">
        <v>98</v>
      </c>
      <c r="I40" s="2">
        <v>0</v>
      </c>
      <c r="J40" s="2">
        <v>29</v>
      </c>
      <c r="K40" s="2">
        <v>0</v>
      </c>
      <c r="L40" s="2">
        <v>77</v>
      </c>
      <c r="M40" s="2">
        <v>19</v>
      </c>
      <c r="N40" s="2">
        <v>29</v>
      </c>
      <c r="O40" s="2">
        <v>29</v>
      </c>
      <c r="P40" s="2">
        <v>0</v>
      </c>
      <c r="Q40" s="2">
        <v>0</v>
      </c>
    </row>
    <row r="41" spans="1:17" ht="15">
      <c r="A41" s="2" t="str">
        <f>"240903"</f>
        <v>240903</v>
      </c>
      <c r="B41" s="6" t="s">
        <v>56</v>
      </c>
      <c r="C41" s="2">
        <v>5799</v>
      </c>
      <c r="D41" s="2">
        <v>4664</v>
      </c>
      <c r="E41" s="2">
        <v>4546</v>
      </c>
      <c r="F41" s="2">
        <v>118</v>
      </c>
      <c r="G41" s="2">
        <v>118</v>
      </c>
      <c r="H41" s="2">
        <v>94</v>
      </c>
      <c r="I41" s="2">
        <v>0</v>
      </c>
      <c r="J41" s="2">
        <v>24</v>
      </c>
      <c r="K41" s="2">
        <v>0</v>
      </c>
      <c r="L41" s="2">
        <v>57</v>
      </c>
      <c r="M41" s="2">
        <v>9</v>
      </c>
      <c r="N41" s="2">
        <v>24</v>
      </c>
      <c r="O41" s="2">
        <v>24</v>
      </c>
      <c r="P41" s="2">
        <v>0</v>
      </c>
      <c r="Q41" s="2">
        <v>0</v>
      </c>
    </row>
    <row r="42" spans="1:17" ht="15">
      <c r="A42" s="2" t="str">
        <f>"240904"</f>
        <v>240904</v>
      </c>
      <c r="B42" s="6" t="s">
        <v>57</v>
      </c>
      <c r="C42" s="2">
        <v>10774</v>
      </c>
      <c r="D42" s="2">
        <v>9009</v>
      </c>
      <c r="E42" s="2">
        <v>8910</v>
      </c>
      <c r="F42" s="2">
        <v>99</v>
      </c>
      <c r="G42" s="2">
        <v>99</v>
      </c>
      <c r="H42" s="2">
        <v>98</v>
      </c>
      <c r="I42" s="2">
        <v>0</v>
      </c>
      <c r="J42" s="2">
        <v>1</v>
      </c>
      <c r="K42" s="2">
        <v>0</v>
      </c>
      <c r="L42" s="2">
        <v>121</v>
      </c>
      <c r="M42" s="2">
        <v>64</v>
      </c>
      <c r="N42" s="2">
        <v>56</v>
      </c>
      <c r="O42" s="2">
        <v>1</v>
      </c>
      <c r="P42" s="2">
        <v>0</v>
      </c>
      <c r="Q42" s="2">
        <v>0</v>
      </c>
    </row>
    <row r="43" spans="1:17" ht="15">
      <c r="A43" s="2" t="str">
        <f>"240905"</f>
        <v>240905</v>
      </c>
      <c r="B43" s="6" t="s">
        <v>58</v>
      </c>
      <c r="C43" s="2">
        <v>8462</v>
      </c>
      <c r="D43" s="2">
        <v>6878</v>
      </c>
      <c r="E43" s="2">
        <v>6633</v>
      </c>
      <c r="F43" s="2">
        <v>245</v>
      </c>
      <c r="G43" s="2">
        <v>245</v>
      </c>
      <c r="H43" s="2">
        <v>208</v>
      </c>
      <c r="I43" s="2">
        <v>0</v>
      </c>
      <c r="J43" s="2">
        <v>37</v>
      </c>
      <c r="K43" s="2">
        <v>0</v>
      </c>
      <c r="L43" s="2">
        <v>84</v>
      </c>
      <c r="M43" s="2">
        <v>9</v>
      </c>
      <c r="N43" s="2">
        <v>38</v>
      </c>
      <c r="O43" s="2">
        <v>37</v>
      </c>
      <c r="P43" s="2">
        <v>0</v>
      </c>
      <c r="Q43" s="2">
        <v>0</v>
      </c>
    </row>
    <row r="44" spans="1:17" ht="15">
      <c r="A44" s="4" t="s">
        <v>59</v>
      </c>
      <c r="B44" s="5"/>
      <c r="C44" s="4">
        <v>117657</v>
      </c>
      <c r="D44" s="4">
        <v>98521</v>
      </c>
      <c r="E44" s="4">
        <v>97963</v>
      </c>
      <c r="F44" s="4">
        <v>558</v>
      </c>
      <c r="G44" s="4">
        <v>558</v>
      </c>
      <c r="H44" s="4">
        <v>491</v>
      </c>
      <c r="I44" s="4">
        <v>2</v>
      </c>
      <c r="J44" s="4">
        <v>65</v>
      </c>
      <c r="K44" s="4">
        <v>0</v>
      </c>
      <c r="L44" s="4">
        <v>645</v>
      </c>
      <c r="M44" s="4">
        <v>172</v>
      </c>
      <c r="N44" s="4">
        <v>408</v>
      </c>
      <c r="O44" s="4">
        <v>65</v>
      </c>
      <c r="P44" s="4">
        <v>0</v>
      </c>
      <c r="Q44" s="4">
        <v>0</v>
      </c>
    </row>
    <row r="45" spans="1:17" ht="15">
      <c r="A45" s="2" t="str">
        <f>"241601"</f>
        <v>241601</v>
      </c>
      <c r="B45" s="6" t="s">
        <v>60</v>
      </c>
      <c r="C45" s="2">
        <v>8507</v>
      </c>
      <c r="D45" s="2">
        <v>7143</v>
      </c>
      <c r="E45" s="2">
        <v>7113</v>
      </c>
      <c r="F45" s="2">
        <v>30</v>
      </c>
      <c r="G45" s="2">
        <v>30</v>
      </c>
      <c r="H45" s="2">
        <v>25</v>
      </c>
      <c r="I45" s="2">
        <v>0</v>
      </c>
      <c r="J45" s="2">
        <v>5</v>
      </c>
      <c r="K45" s="2">
        <v>0</v>
      </c>
      <c r="L45" s="2">
        <v>46</v>
      </c>
      <c r="M45" s="2">
        <v>11</v>
      </c>
      <c r="N45" s="2">
        <v>30</v>
      </c>
      <c r="O45" s="2">
        <v>5</v>
      </c>
      <c r="P45" s="2">
        <v>0</v>
      </c>
      <c r="Q45" s="2">
        <v>0</v>
      </c>
    </row>
    <row r="46" spans="1:17" ht="15">
      <c r="A46" s="2" t="str">
        <f>"241602"</f>
        <v>241602</v>
      </c>
      <c r="B46" s="6" t="s">
        <v>61</v>
      </c>
      <c r="C46" s="2">
        <v>48902</v>
      </c>
      <c r="D46" s="2">
        <v>41173</v>
      </c>
      <c r="E46" s="2">
        <v>41051</v>
      </c>
      <c r="F46" s="2">
        <v>122</v>
      </c>
      <c r="G46" s="2">
        <v>122</v>
      </c>
      <c r="H46" s="2">
        <v>84</v>
      </c>
      <c r="I46" s="2">
        <v>0</v>
      </c>
      <c r="J46" s="2">
        <v>38</v>
      </c>
      <c r="K46" s="2">
        <v>0</v>
      </c>
      <c r="L46" s="2">
        <v>329</v>
      </c>
      <c r="M46" s="2">
        <v>84</v>
      </c>
      <c r="N46" s="2">
        <v>207</v>
      </c>
      <c r="O46" s="2">
        <v>38</v>
      </c>
      <c r="P46" s="2">
        <v>0</v>
      </c>
      <c r="Q46" s="2">
        <v>0</v>
      </c>
    </row>
    <row r="47" spans="1:17" ht="15">
      <c r="A47" s="2" t="str">
        <f>"241603"</f>
        <v>241603</v>
      </c>
      <c r="B47" s="6" t="s">
        <v>62</v>
      </c>
      <c r="C47" s="2">
        <v>2678</v>
      </c>
      <c r="D47" s="2">
        <v>2243</v>
      </c>
      <c r="E47" s="2">
        <v>2215</v>
      </c>
      <c r="F47" s="2">
        <v>28</v>
      </c>
      <c r="G47" s="2">
        <v>28</v>
      </c>
      <c r="H47" s="2">
        <v>28</v>
      </c>
      <c r="I47" s="2">
        <v>0</v>
      </c>
      <c r="J47" s="2">
        <v>0</v>
      </c>
      <c r="K47" s="2">
        <v>0</v>
      </c>
      <c r="L47" s="2">
        <v>20</v>
      </c>
      <c r="M47" s="2">
        <v>6</v>
      </c>
      <c r="N47" s="2">
        <v>14</v>
      </c>
      <c r="O47" s="2">
        <v>0</v>
      </c>
      <c r="P47" s="2">
        <v>0</v>
      </c>
      <c r="Q47" s="2">
        <v>0</v>
      </c>
    </row>
    <row r="48" spans="1:17" ht="15">
      <c r="A48" s="2" t="str">
        <f>"241604"</f>
        <v>241604</v>
      </c>
      <c r="B48" s="6" t="s">
        <v>63</v>
      </c>
      <c r="C48" s="2">
        <v>6321</v>
      </c>
      <c r="D48" s="2">
        <v>5175</v>
      </c>
      <c r="E48" s="2">
        <v>5086</v>
      </c>
      <c r="F48" s="2">
        <v>89</v>
      </c>
      <c r="G48" s="2">
        <v>89</v>
      </c>
      <c r="H48" s="2">
        <v>89</v>
      </c>
      <c r="I48" s="2">
        <v>0</v>
      </c>
      <c r="J48" s="2">
        <v>0</v>
      </c>
      <c r="K48" s="2">
        <v>0</v>
      </c>
      <c r="L48" s="2">
        <v>18</v>
      </c>
      <c r="M48" s="2">
        <v>7</v>
      </c>
      <c r="N48" s="2">
        <v>11</v>
      </c>
      <c r="O48" s="2">
        <v>0</v>
      </c>
      <c r="P48" s="2">
        <v>0</v>
      </c>
      <c r="Q48" s="2">
        <v>0</v>
      </c>
    </row>
    <row r="49" spans="1:17" ht="15">
      <c r="A49" s="2" t="str">
        <f>"241605"</f>
        <v>241605</v>
      </c>
      <c r="B49" s="6" t="s">
        <v>64</v>
      </c>
      <c r="C49" s="2">
        <v>15479</v>
      </c>
      <c r="D49" s="2">
        <v>12974</v>
      </c>
      <c r="E49" s="2">
        <v>12915</v>
      </c>
      <c r="F49" s="2">
        <v>59</v>
      </c>
      <c r="G49" s="2">
        <v>59</v>
      </c>
      <c r="H49" s="2">
        <v>47</v>
      </c>
      <c r="I49" s="2">
        <v>0</v>
      </c>
      <c r="J49" s="2">
        <v>12</v>
      </c>
      <c r="K49" s="2">
        <v>0</v>
      </c>
      <c r="L49" s="2">
        <v>68</v>
      </c>
      <c r="M49" s="2">
        <v>21</v>
      </c>
      <c r="N49" s="2">
        <v>35</v>
      </c>
      <c r="O49" s="2">
        <v>12</v>
      </c>
      <c r="P49" s="2">
        <v>0</v>
      </c>
      <c r="Q49" s="2">
        <v>0</v>
      </c>
    </row>
    <row r="50" spans="1:17" ht="15">
      <c r="A50" s="2" t="str">
        <f>"241606"</f>
        <v>241606</v>
      </c>
      <c r="B50" s="6" t="s">
        <v>65</v>
      </c>
      <c r="C50" s="2">
        <v>9198</v>
      </c>
      <c r="D50" s="2">
        <v>7726</v>
      </c>
      <c r="E50" s="2">
        <v>7676</v>
      </c>
      <c r="F50" s="2">
        <v>50</v>
      </c>
      <c r="G50" s="2">
        <v>50</v>
      </c>
      <c r="H50" s="2">
        <v>44</v>
      </c>
      <c r="I50" s="2">
        <v>0</v>
      </c>
      <c r="J50" s="2">
        <v>6</v>
      </c>
      <c r="K50" s="2">
        <v>0</v>
      </c>
      <c r="L50" s="2">
        <v>50</v>
      </c>
      <c r="M50" s="2">
        <v>16</v>
      </c>
      <c r="N50" s="2">
        <v>28</v>
      </c>
      <c r="O50" s="2">
        <v>6</v>
      </c>
      <c r="P50" s="2">
        <v>0</v>
      </c>
      <c r="Q50" s="2">
        <v>0</v>
      </c>
    </row>
    <row r="51" spans="1:17" ht="15">
      <c r="A51" s="2" t="str">
        <f>"241607"</f>
        <v>241607</v>
      </c>
      <c r="B51" s="6" t="s">
        <v>66</v>
      </c>
      <c r="C51" s="2">
        <v>8688</v>
      </c>
      <c r="D51" s="2">
        <v>7288</v>
      </c>
      <c r="E51" s="2">
        <v>7201</v>
      </c>
      <c r="F51" s="2">
        <v>87</v>
      </c>
      <c r="G51" s="2">
        <v>87</v>
      </c>
      <c r="H51" s="2">
        <v>84</v>
      </c>
      <c r="I51" s="2">
        <v>2</v>
      </c>
      <c r="J51" s="2">
        <v>1</v>
      </c>
      <c r="K51" s="2">
        <v>0</v>
      </c>
      <c r="L51" s="2">
        <v>29</v>
      </c>
      <c r="M51" s="2">
        <v>8</v>
      </c>
      <c r="N51" s="2">
        <v>20</v>
      </c>
      <c r="O51" s="2">
        <v>1</v>
      </c>
      <c r="P51" s="2">
        <v>0</v>
      </c>
      <c r="Q51" s="2">
        <v>0</v>
      </c>
    </row>
    <row r="52" spans="1:17" ht="15">
      <c r="A52" s="2" t="str">
        <f>"241608"</f>
        <v>241608</v>
      </c>
      <c r="B52" s="6" t="s">
        <v>67</v>
      </c>
      <c r="C52" s="2">
        <v>7904</v>
      </c>
      <c r="D52" s="2">
        <v>6652</v>
      </c>
      <c r="E52" s="2">
        <v>6606</v>
      </c>
      <c r="F52" s="2">
        <v>46</v>
      </c>
      <c r="G52" s="2">
        <v>46</v>
      </c>
      <c r="H52" s="2">
        <v>46</v>
      </c>
      <c r="I52" s="2">
        <v>0</v>
      </c>
      <c r="J52" s="2">
        <v>0</v>
      </c>
      <c r="K52" s="2">
        <v>0</v>
      </c>
      <c r="L52" s="2">
        <v>42</v>
      </c>
      <c r="M52" s="2">
        <v>10</v>
      </c>
      <c r="N52" s="2">
        <v>32</v>
      </c>
      <c r="O52" s="2">
        <v>0</v>
      </c>
      <c r="P52" s="2">
        <v>0</v>
      </c>
      <c r="Q52" s="2">
        <v>0</v>
      </c>
    </row>
    <row r="53" spans="1:17" ht="15">
      <c r="A53" s="2" t="str">
        <f>"241609"</f>
        <v>241609</v>
      </c>
      <c r="B53" s="6" t="s">
        <v>68</v>
      </c>
      <c r="C53" s="2">
        <v>5246</v>
      </c>
      <c r="D53" s="2">
        <v>4350</v>
      </c>
      <c r="E53" s="2">
        <v>4332</v>
      </c>
      <c r="F53" s="2">
        <v>18</v>
      </c>
      <c r="G53" s="2">
        <v>18</v>
      </c>
      <c r="H53" s="2">
        <v>18</v>
      </c>
      <c r="I53" s="2">
        <v>0</v>
      </c>
      <c r="J53" s="2">
        <v>0</v>
      </c>
      <c r="K53" s="2">
        <v>0</v>
      </c>
      <c r="L53" s="2">
        <v>21</v>
      </c>
      <c r="M53" s="2">
        <v>4</v>
      </c>
      <c r="N53" s="2">
        <v>17</v>
      </c>
      <c r="O53" s="2">
        <v>0</v>
      </c>
      <c r="P53" s="2">
        <v>0</v>
      </c>
      <c r="Q53" s="2">
        <v>0</v>
      </c>
    </row>
    <row r="54" spans="1:17" ht="15">
      <c r="A54" s="2" t="str">
        <f>"241610"</f>
        <v>241610</v>
      </c>
      <c r="B54" s="6" t="s">
        <v>69</v>
      </c>
      <c r="C54" s="2">
        <v>4734</v>
      </c>
      <c r="D54" s="2">
        <v>3797</v>
      </c>
      <c r="E54" s="2">
        <v>3768</v>
      </c>
      <c r="F54" s="2">
        <v>29</v>
      </c>
      <c r="G54" s="2">
        <v>29</v>
      </c>
      <c r="H54" s="2">
        <v>26</v>
      </c>
      <c r="I54" s="2">
        <v>0</v>
      </c>
      <c r="J54" s="2">
        <v>3</v>
      </c>
      <c r="K54" s="2">
        <v>0</v>
      </c>
      <c r="L54" s="2">
        <v>20</v>
      </c>
      <c r="M54" s="2">
        <v>5</v>
      </c>
      <c r="N54" s="2">
        <v>12</v>
      </c>
      <c r="O54" s="2">
        <v>3</v>
      </c>
      <c r="P54" s="2">
        <v>0</v>
      </c>
      <c r="Q54" s="2">
        <v>0</v>
      </c>
    </row>
    <row r="55" spans="1:17" ht="15">
      <c r="A55" s="4" t="s">
        <v>70</v>
      </c>
      <c r="B55" s="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5">
      <c r="A56" s="4" t="str">
        <f>"246401"</f>
        <v>246401</v>
      </c>
      <c r="B56" s="5" t="s">
        <v>71</v>
      </c>
      <c r="C56" s="4">
        <v>215413</v>
      </c>
      <c r="D56" s="4">
        <v>182027</v>
      </c>
      <c r="E56" s="4">
        <v>181345</v>
      </c>
      <c r="F56" s="4">
        <v>682</v>
      </c>
      <c r="G56" s="4">
        <v>681</v>
      </c>
      <c r="H56" s="4">
        <v>526</v>
      </c>
      <c r="I56" s="4">
        <v>3</v>
      </c>
      <c r="J56" s="4">
        <v>152</v>
      </c>
      <c r="K56" s="4">
        <v>1</v>
      </c>
      <c r="L56" s="4">
        <v>2084</v>
      </c>
      <c r="M56" s="4">
        <v>567</v>
      </c>
      <c r="N56" s="4">
        <v>1365</v>
      </c>
      <c r="O56" s="4">
        <v>152</v>
      </c>
      <c r="P56" s="4">
        <v>0</v>
      </c>
      <c r="Q56" s="4">
        <v>0</v>
      </c>
    </row>
    <row r="57" spans="1:17" ht="15">
      <c r="A57" s="3" t="s">
        <v>72</v>
      </c>
      <c r="B57" s="1"/>
      <c r="C57" s="3">
        <v>698833</v>
      </c>
      <c r="D57" s="3">
        <v>581906</v>
      </c>
      <c r="E57" s="3">
        <v>578366</v>
      </c>
      <c r="F57" s="3">
        <v>3540</v>
      </c>
      <c r="G57" s="3">
        <v>3539</v>
      </c>
      <c r="H57" s="3">
        <v>2983</v>
      </c>
      <c r="I57" s="3">
        <v>13</v>
      </c>
      <c r="J57" s="3">
        <v>543</v>
      </c>
      <c r="K57" s="3">
        <v>3</v>
      </c>
      <c r="L57" s="3">
        <v>4937</v>
      </c>
      <c r="M57" s="3">
        <v>1651</v>
      </c>
      <c r="N57" s="3">
        <v>2743</v>
      </c>
      <c r="O57" s="3">
        <v>543</v>
      </c>
      <c r="P57" s="3">
        <v>2</v>
      </c>
      <c r="Q57" s="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Majewska</dc:creator>
  <cp:keywords/>
  <dc:description/>
  <cp:lastModifiedBy>Katarzyna Majewska</cp:lastModifiedBy>
  <dcterms:created xsi:type="dcterms:W3CDTF">2017-04-11T08:59:18Z</dcterms:created>
  <dcterms:modified xsi:type="dcterms:W3CDTF">2017-04-11T09:28:44Z</dcterms:modified>
  <cp:category/>
  <cp:version/>
  <cp:contentType/>
  <cp:contentStatus/>
</cp:coreProperties>
</file>